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5\Digital\Anual\"/>
    </mc:Choice>
  </mc:AlternateContent>
  <bookViews>
    <workbookView xWindow="0" yWindow="0" windowWidth="28800" windowHeight="1188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4" l="1"/>
  <c r="E15" i="4" l="1"/>
  <c r="C10" i="4" l="1"/>
  <c r="C12" i="4" l="1"/>
  <c r="C32" i="4" l="1"/>
  <c r="C29" i="4" s="1"/>
  <c r="F31" i="4"/>
  <c r="E31" i="4"/>
  <c r="E32" i="4"/>
  <c r="B32" i="4"/>
  <c r="F27" i="4"/>
  <c r="G27" i="4" s="1"/>
  <c r="E27" i="4"/>
  <c r="E19" i="4" s="1"/>
  <c r="C27" i="4"/>
  <c r="C19" i="4" s="1"/>
  <c r="B27" i="4"/>
  <c r="B15" i="4"/>
  <c r="G36" i="4"/>
  <c r="D36" i="4"/>
  <c r="F35" i="4"/>
  <c r="G35" i="4" s="1"/>
  <c r="E35" i="4"/>
  <c r="C35" i="4"/>
  <c r="B35" i="4"/>
  <c r="D35" i="4" s="1"/>
  <c r="G33" i="4"/>
  <c r="D33" i="4"/>
  <c r="G31" i="4"/>
  <c r="D31" i="4"/>
  <c r="G30" i="4"/>
  <c r="D30" i="4"/>
  <c r="B29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3" i="4"/>
  <c r="D13" i="4"/>
  <c r="G12" i="4"/>
  <c r="D12" i="4"/>
  <c r="G11" i="4"/>
  <c r="D11" i="4"/>
  <c r="F32" i="4"/>
  <c r="G9" i="4"/>
  <c r="D9" i="4"/>
  <c r="G8" i="4"/>
  <c r="D8" i="4"/>
  <c r="G7" i="4"/>
  <c r="D7" i="4"/>
  <c r="G6" i="4"/>
  <c r="D6" i="4"/>
  <c r="G5" i="4"/>
  <c r="D5" i="4"/>
  <c r="G4" i="4"/>
  <c r="D4" i="4"/>
  <c r="D27" i="4" l="1"/>
  <c r="E29" i="4"/>
  <c r="E38" i="4" s="1"/>
  <c r="F19" i="4"/>
  <c r="G19" i="4" s="1"/>
  <c r="B19" i="4"/>
  <c r="D10" i="4"/>
  <c r="D15" i="4" s="1"/>
  <c r="C15" i="4"/>
  <c r="D32" i="4"/>
  <c r="D19" i="4"/>
  <c r="F29" i="4"/>
  <c r="G32" i="4"/>
  <c r="C38" i="4"/>
  <c r="D29" i="4"/>
  <c r="D38" i="4" s="1"/>
  <c r="B38" i="4"/>
  <c r="G10" i="4"/>
  <c r="G15" i="4" s="1"/>
  <c r="G16" i="4" s="1"/>
  <c r="F38" i="4" l="1"/>
  <c r="G29" i="4"/>
  <c r="G38" i="4" s="1"/>
  <c r="G39" i="4" s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<sst xmlns="http://schemas.openxmlformats.org/spreadsheetml/2006/main" count="50" uniqueCount="29">
  <si>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</si>
  <si>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</si>
  <si>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</si>
  <si>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</si>
  <si>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</si>
  <si>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</si>
  <si>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</si>
  <si>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</si>
  <si>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</si>
  <si>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</si>
  <si>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</si>
  <si>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</si>
  <si>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</si>
  <si>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</si>
  <si>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</si>
  <si>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</si>
  <si>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</si>
  <si>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</si>
  <si>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</si>
  <si>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</si>
  <si>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</si>
  <si>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</si>
  <si>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</si>
  <si>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</si>
  <si>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</si>
  <si>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</si>
  <si>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</si>
  <si>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</si>
  <si>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Patronato de Explora
Estado Analítico de Ingresos
Del 01 de Enero 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</si>
</sst>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GridLines="0" tabSelected="1" zoomScaleNormal="100" workbookViewId="0">
      <selection activeCell="D31" sqref="D3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.6640625" style="2" bestFit="1" customWidth="1"/>
    <col min="9" max="16384" width="12" style="2"/>
  </cols>
  <sheetData>
    <row r="1" spans="1:9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9" s="3" customFormat="1" x14ac:dyDescent="0.2">
      <c r="A2" s="26"/>
      <c r="B2" s="42" t="s">
        <v>22</v>
      </c>
      <c r="C2" s="43"/>
      <c r="D2" s="43"/>
      <c r="E2" s="43"/>
      <c r="F2" s="44"/>
      <c r="G2" s="40" t="s">
        <v>4</v>
      </c>
    </row>
    <row r="3" spans="1:9" s="1" customFormat="1" ht="24.95" customHeight="1" x14ac:dyDescent="0.2">
      <c r="A3" s="32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9" x14ac:dyDescent="0.2">
      <c r="A4" s="27" t="s">
        <v>5</v>
      </c>
      <c r="B4" s="11">
        <v>0</v>
      </c>
      <c r="C4" s="11">
        <v>0</v>
      </c>
      <c r="D4" s="11">
        <f>+B4+C4</f>
        <v>0</v>
      </c>
      <c r="E4" s="11">
        <v>0</v>
      </c>
      <c r="F4" s="11">
        <v>0</v>
      </c>
      <c r="G4" s="11">
        <f>+F4-B4</f>
        <v>0</v>
      </c>
    </row>
    <row r="5" spans="1:9" x14ac:dyDescent="0.2">
      <c r="A5" s="28" t="s">
        <v>6</v>
      </c>
      <c r="B5" s="12">
        <v>0</v>
      </c>
      <c r="C5" s="12">
        <v>0</v>
      </c>
      <c r="D5" s="12">
        <f t="shared" ref="D5:D13" si="0">+B5+C5</f>
        <v>0</v>
      </c>
      <c r="E5" s="12">
        <v>0</v>
      </c>
      <c r="F5" s="12">
        <v>0</v>
      </c>
      <c r="G5" s="12">
        <f t="shared" ref="G5:G13" si="1">+F5-B5</f>
        <v>0</v>
      </c>
    </row>
    <row r="6" spans="1:9" x14ac:dyDescent="0.2">
      <c r="A6" s="27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9" x14ac:dyDescent="0.2">
      <c r="A7" s="27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9" x14ac:dyDescent="0.2">
      <c r="A8" s="29" t="s">
        <v>9</v>
      </c>
      <c r="B8" s="12">
        <v>0</v>
      </c>
      <c r="C8" s="12">
        <v>930000</v>
      </c>
      <c r="D8" s="12">
        <f t="shared" si="0"/>
        <v>930000</v>
      </c>
      <c r="E8" s="12">
        <v>926989.31</v>
      </c>
      <c r="F8" s="12">
        <v>926989.31</v>
      </c>
      <c r="G8" s="12">
        <f t="shared" si="1"/>
        <v>926989.31</v>
      </c>
    </row>
    <row r="9" spans="1:9" x14ac:dyDescent="0.2">
      <c r="A9" s="28" t="s">
        <v>10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</row>
    <row r="10" spans="1:9" x14ac:dyDescent="0.2">
      <c r="A10" s="27" t="s">
        <v>11</v>
      </c>
      <c r="B10" s="12">
        <v>33098028.32</v>
      </c>
      <c r="C10" s="12">
        <f>12097708.74+19529284.26+0.32-3436119.8-930000</f>
        <v>27260873.52</v>
      </c>
      <c r="D10" s="12">
        <f t="shared" si="0"/>
        <v>60358901.840000004</v>
      </c>
      <c r="E10" s="12">
        <v>34159387.310000002</v>
      </c>
      <c r="F10" s="12">
        <v>33448785.820000004</v>
      </c>
      <c r="G10" s="12">
        <f t="shared" si="1"/>
        <v>350757.50000000373</v>
      </c>
      <c r="H10" s="36"/>
      <c r="I10" s="36"/>
    </row>
    <row r="11" spans="1:9" ht="22.5" x14ac:dyDescent="0.2">
      <c r="A11" s="27" t="s">
        <v>18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9" ht="22.5" x14ac:dyDescent="0.2">
      <c r="A12" s="27" t="s">
        <v>12</v>
      </c>
      <c r="B12" s="12">
        <v>27926230.68</v>
      </c>
      <c r="C12" s="12">
        <f>15000000+1000000</f>
        <v>16000000</v>
      </c>
      <c r="D12" s="12">
        <f t="shared" si="0"/>
        <v>43926230.68</v>
      </c>
      <c r="E12" s="12">
        <v>44815603.479999997</v>
      </c>
      <c r="F12" s="12">
        <v>44815603.479999997</v>
      </c>
      <c r="G12" s="12">
        <f t="shared" si="1"/>
        <v>16889372.799999997</v>
      </c>
      <c r="I12" s="36"/>
    </row>
    <row r="13" spans="1:9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  <c r="I13" s="36"/>
    </row>
    <row r="14" spans="1:9" x14ac:dyDescent="0.2">
      <c r="B14" s="8"/>
      <c r="C14" s="8"/>
      <c r="D14" s="8"/>
      <c r="E14" s="8"/>
      <c r="F14" s="8"/>
      <c r="G14" s="8"/>
    </row>
    <row r="15" spans="1:9" x14ac:dyDescent="0.2">
      <c r="A15" s="7" t="s">
        <v>14</v>
      </c>
      <c r="B15" s="33">
        <f>SUM(B4:B13)</f>
        <v>61024259</v>
      </c>
      <c r="C15" s="33">
        <f t="shared" ref="C15:G15" si="2">SUM(C4:C13)</f>
        <v>44190873.519999996</v>
      </c>
      <c r="D15" s="33">
        <f t="shared" si="2"/>
        <v>105215132.52000001</v>
      </c>
      <c r="E15" s="33">
        <f>SUM(E8:E12)</f>
        <v>79901980.099999994</v>
      </c>
      <c r="F15" s="33">
        <v>79191378.609999999</v>
      </c>
      <c r="G15" s="34">
        <f t="shared" si="2"/>
        <v>18167119.609999999</v>
      </c>
      <c r="H15" s="36"/>
      <c r="I15" s="36"/>
    </row>
    <row r="16" spans="1:9" x14ac:dyDescent="0.2">
      <c r="A16" s="16"/>
      <c r="B16" s="17"/>
      <c r="C16" s="17"/>
      <c r="D16" s="20"/>
      <c r="E16" s="18" t="s">
        <v>27</v>
      </c>
      <c r="F16" s="21"/>
      <c r="G16" s="35">
        <f>+G15</f>
        <v>18167119.609999999</v>
      </c>
      <c r="I16" s="36"/>
    </row>
    <row r="17" spans="1:9" ht="10.5" customHeight="1" x14ac:dyDescent="0.2">
      <c r="A17" s="25"/>
      <c r="B17" s="42" t="s">
        <v>22</v>
      </c>
      <c r="C17" s="43"/>
      <c r="D17" s="43"/>
      <c r="E17" s="43"/>
      <c r="F17" s="44"/>
      <c r="G17" s="40" t="s">
        <v>4</v>
      </c>
      <c r="I17" s="36"/>
    </row>
    <row r="18" spans="1:9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9" x14ac:dyDescent="0.2">
      <c r="A19" s="23" t="s">
        <v>15</v>
      </c>
      <c r="B19" s="13">
        <f>SUM(B20:B27)</f>
        <v>27926230.68</v>
      </c>
      <c r="C19" s="13">
        <f t="shared" ref="C19:F19" si="3">SUM(C20:C27)</f>
        <v>16000000</v>
      </c>
      <c r="D19" s="13">
        <f>+B19+C19</f>
        <v>43926230.68</v>
      </c>
      <c r="E19" s="13">
        <f t="shared" si="3"/>
        <v>44815603.479999997</v>
      </c>
      <c r="F19" s="13">
        <f t="shared" si="3"/>
        <v>44815603.479999997</v>
      </c>
      <c r="G19" s="13">
        <f>+F19-B19</f>
        <v>16889372.799999997</v>
      </c>
    </row>
    <row r="20" spans="1:9" x14ac:dyDescent="0.2">
      <c r="A20" s="29" t="s">
        <v>5</v>
      </c>
      <c r="B20" s="14">
        <v>0</v>
      </c>
      <c r="C20" s="14">
        <v>0</v>
      </c>
      <c r="D20" s="14">
        <f t="shared" ref="D20:D27" si="4">+B20+C20</f>
        <v>0</v>
      </c>
      <c r="E20" s="14">
        <v>0</v>
      </c>
      <c r="F20" s="14">
        <v>0</v>
      </c>
      <c r="G20" s="14">
        <f t="shared" ref="G20:G36" si="5">+F20-B20</f>
        <v>0</v>
      </c>
    </row>
    <row r="21" spans="1:9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9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9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9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9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9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9" ht="22.5" x14ac:dyDescent="0.2">
      <c r="A27" s="29" t="s">
        <v>12</v>
      </c>
      <c r="B27" s="14">
        <f>+B12</f>
        <v>27926230.68</v>
      </c>
      <c r="C27" s="14">
        <f>+C12</f>
        <v>16000000</v>
      </c>
      <c r="D27" s="14">
        <f t="shared" si="4"/>
        <v>43926230.68</v>
      </c>
      <c r="E27" s="14">
        <f t="shared" ref="E27:F27" si="6">+E12</f>
        <v>44815603.479999997</v>
      </c>
      <c r="F27" s="14">
        <f t="shared" si="6"/>
        <v>44815603.479999997</v>
      </c>
      <c r="G27" s="14">
        <f t="shared" si="5"/>
        <v>16889372.799999997</v>
      </c>
    </row>
    <row r="28" spans="1:9" x14ac:dyDescent="0.2">
      <c r="A28" s="29"/>
      <c r="B28" s="14"/>
      <c r="C28" s="14"/>
      <c r="D28" s="14"/>
      <c r="E28" s="14"/>
      <c r="F28" s="14"/>
      <c r="G28" s="14"/>
    </row>
    <row r="29" spans="1:9" ht="33.75" x14ac:dyDescent="0.2">
      <c r="A29" s="30" t="s">
        <v>21</v>
      </c>
      <c r="B29" s="15">
        <f>SUM(B30:B33)</f>
        <v>33098028.32</v>
      </c>
      <c r="C29" s="15">
        <f t="shared" ref="C29:F29" si="7">SUM(C30:C33)</f>
        <v>28190873.52</v>
      </c>
      <c r="D29" s="15">
        <f t="shared" ref="D29:D36" si="8">+B29+C29</f>
        <v>61288901.840000004</v>
      </c>
      <c r="E29" s="15">
        <f t="shared" si="7"/>
        <v>35086376.620000005</v>
      </c>
      <c r="F29" s="15">
        <f t="shared" si="7"/>
        <v>34375775.130000003</v>
      </c>
      <c r="G29" s="15">
        <f t="shared" si="5"/>
        <v>1277746.8100000024</v>
      </c>
    </row>
    <row r="30" spans="1:9" x14ac:dyDescent="0.2">
      <c r="A30" s="29" t="s">
        <v>6</v>
      </c>
      <c r="B30" s="14">
        <v>0</v>
      </c>
      <c r="C30" s="14">
        <v>0</v>
      </c>
      <c r="D30" s="14">
        <f t="shared" si="8"/>
        <v>0</v>
      </c>
      <c r="E30" s="14">
        <v>0</v>
      </c>
      <c r="F30" s="14">
        <v>0</v>
      </c>
      <c r="G30" s="14">
        <f t="shared" si="5"/>
        <v>0</v>
      </c>
    </row>
    <row r="31" spans="1:9" x14ac:dyDescent="0.2">
      <c r="A31" s="29" t="s">
        <v>9</v>
      </c>
      <c r="B31" s="14">
        <v>0</v>
      </c>
      <c r="C31" s="14">
        <f>+C8</f>
        <v>930000</v>
      </c>
      <c r="D31" s="14">
        <f t="shared" si="8"/>
        <v>930000</v>
      </c>
      <c r="E31" s="14">
        <f>+E8</f>
        <v>926989.31</v>
      </c>
      <c r="F31" s="14">
        <f>+F8</f>
        <v>926989.31</v>
      </c>
      <c r="G31" s="14">
        <f t="shared" si="5"/>
        <v>926989.31</v>
      </c>
    </row>
    <row r="32" spans="1:9" ht="22.5" x14ac:dyDescent="0.2">
      <c r="A32" s="29" t="s">
        <v>19</v>
      </c>
      <c r="B32" s="14">
        <f>+B10</f>
        <v>33098028.32</v>
      </c>
      <c r="C32" s="14">
        <f>+C10</f>
        <v>27260873.52</v>
      </c>
      <c r="D32" s="14">
        <f t="shared" si="8"/>
        <v>60358901.840000004</v>
      </c>
      <c r="E32" s="14">
        <f t="shared" ref="E32:F32" si="9">+E10</f>
        <v>34159387.310000002</v>
      </c>
      <c r="F32" s="14">
        <f t="shared" si="9"/>
        <v>33448785.820000004</v>
      </c>
      <c r="G32" s="14">
        <f t="shared" si="5"/>
        <v>350757.50000000373</v>
      </c>
    </row>
    <row r="33" spans="1:7" ht="22.5" x14ac:dyDescent="0.2">
      <c r="A33" s="29" t="s">
        <v>12</v>
      </c>
      <c r="B33" s="14">
        <v>0</v>
      </c>
      <c r="C33" s="14">
        <v>0</v>
      </c>
      <c r="D33" s="14">
        <f t="shared" si="8"/>
        <v>0</v>
      </c>
      <c r="E33" s="14">
        <v>0</v>
      </c>
      <c r="F33" s="14">
        <v>0</v>
      </c>
      <c r="G33" s="14">
        <f t="shared" si="5"/>
        <v>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>SUM(B36)</f>
        <v>0</v>
      </c>
      <c r="C35" s="15">
        <f t="shared" ref="C35:F35" si="10">SUM(C36)</f>
        <v>0</v>
      </c>
      <c r="D35" s="15">
        <f t="shared" si="8"/>
        <v>0</v>
      </c>
      <c r="E35" s="15">
        <f t="shared" si="10"/>
        <v>0</v>
      </c>
      <c r="F35" s="15">
        <f t="shared" si="10"/>
        <v>0</v>
      </c>
      <c r="G35" s="15">
        <f t="shared" si="5"/>
        <v>0</v>
      </c>
    </row>
    <row r="36" spans="1:7" x14ac:dyDescent="0.2">
      <c r="A36" s="29" t="s">
        <v>13</v>
      </c>
      <c r="B36" s="15">
        <v>0</v>
      </c>
      <c r="C36" s="15">
        <v>0</v>
      </c>
      <c r="D36" s="15">
        <f t="shared" si="8"/>
        <v>0</v>
      </c>
      <c r="E36" s="15">
        <v>0</v>
      </c>
      <c r="F36" s="15">
        <v>0</v>
      </c>
      <c r="G36" s="15">
        <f t="shared" si="5"/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3">
        <f>+B19+B29+B35</f>
        <v>61024259</v>
      </c>
      <c r="C38" s="33">
        <f t="shared" ref="C38:G38" si="11">+C19+C29+C35</f>
        <v>44190873.519999996</v>
      </c>
      <c r="D38" s="33">
        <f t="shared" si="11"/>
        <v>105215132.52000001</v>
      </c>
      <c r="E38" s="33">
        <f t="shared" si="11"/>
        <v>79901980.099999994</v>
      </c>
      <c r="F38" s="33">
        <f t="shared" si="11"/>
        <v>79191378.609999999</v>
      </c>
      <c r="G38" s="34">
        <f t="shared" si="11"/>
        <v>18167119.609999999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5">
        <f>+G38</f>
        <v>18167119.609999999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6aa8a68a-ab09-4ac8-a697-fdce915bc567"/>
    <ds:schemaRef ds:uri="http://schemas.microsoft.com/office/2006/documentManagement/types"/>
    <ds:schemaRef ds:uri="http://purl.org/dc/elements/1.1/"/>
    <ds:schemaRef ds:uri="0c865bf4-0f22-4e4d-b041-7b0c1657e5a8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</cp:lastModifiedBy>
  <cp:revision/>
  <dcterms:created xsi:type="dcterms:W3CDTF">2012-12-11T20:48:19Z</dcterms:created>
  <dcterms:modified xsi:type="dcterms:W3CDTF">2026-02-16T21:00:34Z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